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\2.022 - CONTRATACION\INVITACIONES PÚBLICAS 2022\PAPELERIA\"/>
    </mc:Choice>
  </mc:AlternateContent>
  <xr:revisionPtr revIDLastSave="0" documentId="13_ncr:1_{03AA7EF0-8B68-4408-A768-A214E13FEB2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oja3" sheetId="3" r:id="rId1"/>
    <sheet name="Hoja2" sheetId="2" state="hidden" r:id="rId2"/>
  </sheets>
  <calcPr calcId="191029" iterate="1"/>
</workbook>
</file>

<file path=xl/calcChain.xml><?xml version="1.0" encoding="utf-8"?>
<calcChain xmlns="http://schemas.openxmlformats.org/spreadsheetml/2006/main">
  <c r="G24" i="3" l="1"/>
  <c r="H24" i="3" s="1"/>
  <c r="I24" i="3" s="1"/>
  <c r="G23" i="3"/>
  <c r="H23" i="3" s="1"/>
  <c r="I23" i="3" s="1"/>
  <c r="G22" i="3"/>
  <c r="H22" i="3" s="1"/>
  <c r="I22" i="3" s="1"/>
  <c r="G21" i="3"/>
  <c r="H21" i="3" s="1"/>
  <c r="I21" i="3" s="1"/>
  <c r="G20" i="3"/>
  <c r="H20" i="3" s="1"/>
  <c r="I20" i="3" s="1"/>
  <c r="G19" i="3"/>
  <c r="H19" i="3" s="1"/>
  <c r="I19" i="3" s="1"/>
  <c r="G18" i="3"/>
  <c r="H18" i="3" s="1"/>
  <c r="I18" i="3" s="1"/>
  <c r="G17" i="3"/>
  <c r="H17" i="3" s="1"/>
  <c r="I17" i="3" s="1"/>
  <c r="G16" i="3"/>
  <c r="H16" i="3" s="1"/>
  <c r="I16" i="3" s="1"/>
  <c r="G15" i="3"/>
  <c r="H15" i="3" s="1"/>
  <c r="I15" i="3" s="1"/>
  <c r="G14" i="3"/>
  <c r="H14" i="3" s="1"/>
  <c r="I14" i="3" s="1"/>
  <c r="G13" i="3"/>
  <c r="H13" i="3" s="1"/>
  <c r="I13" i="3" s="1"/>
  <c r="G12" i="3"/>
  <c r="H12" i="3" s="1"/>
  <c r="I12" i="3" s="1"/>
  <c r="G11" i="3"/>
  <c r="H11" i="3" s="1"/>
  <c r="I11" i="3" s="1"/>
  <c r="G10" i="3"/>
  <c r="H10" i="3" s="1"/>
  <c r="I10" i="3" s="1"/>
  <c r="G9" i="3"/>
  <c r="H9" i="3" s="1"/>
  <c r="I9" i="3" s="1"/>
  <c r="G8" i="3"/>
  <c r="H8" i="3" s="1"/>
  <c r="I8" i="3" s="1"/>
  <c r="G7" i="3"/>
  <c r="H7" i="3" s="1"/>
  <c r="I7" i="3" s="1"/>
  <c r="G6" i="3"/>
  <c r="H6" i="3" s="1"/>
  <c r="I6" i="3" s="1"/>
  <c r="G31" i="3"/>
  <c r="H31" i="3" s="1"/>
  <c r="I31" i="3" s="1"/>
  <c r="G30" i="3"/>
  <c r="H30" i="3" s="1"/>
  <c r="I30" i="3" s="1"/>
  <c r="G29" i="3"/>
  <c r="H29" i="3" s="1"/>
  <c r="I29" i="3" s="1"/>
  <c r="G28" i="3"/>
  <c r="H28" i="3" s="1"/>
  <c r="I28" i="3" s="1"/>
  <c r="G27" i="3"/>
  <c r="H27" i="3" s="1"/>
  <c r="I27" i="3" s="1"/>
  <c r="G26" i="3"/>
  <c r="H26" i="3" s="1"/>
  <c r="I26" i="3" s="1"/>
  <c r="G25" i="3"/>
  <c r="H25" i="3" s="1"/>
  <c r="I25" i="3" s="1"/>
  <c r="I32" i="3" s="1"/>
  <c r="I32" i="2" l="1"/>
  <c r="F32" i="2"/>
  <c r="G32" i="2" s="1"/>
  <c r="E32" i="2"/>
  <c r="I31" i="2"/>
  <c r="F31" i="2"/>
  <c r="G31" i="2" s="1"/>
  <c r="E31" i="2"/>
  <c r="I30" i="2"/>
  <c r="E30" i="2"/>
  <c r="F30" i="2" s="1"/>
  <c r="G30" i="2" s="1"/>
  <c r="I29" i="2"/>
  <c r="F29" i="2"/>
  <c r="G29" i="2" s="1"/>
  <c r="E29" i="2"/>
  <c r="E28" i="2"/>
  <c r="F28" i="2" s="1"/>
  <c r="G28" i="2" s="1"/>
  <c r="E27" i="2"/>
  <c r="F27" i="2" s="1"/>
  <c r="G27" i="2" s="1"/>
  <c r="F26" i="2"/>
  <c r="G26" i="2" s="1"/>
  <c r="E26" i="2"/>
  <c r="F25" i="2"/>
  <c r="G25" i="2" s="1"/>
  <c r="E25" i="2"/>
  <c r="E34" i="2" l="1"/>
  <c r="G34" i="2"/>
  <c r="F34" i="2"/>
</calcChain>
</file>

<file path=xl/sharedStrings.xml><?xml version="1.0" encoding="utf-8"?>
<sst xmlns="http://schemas.openxmlformats.org/spreadsheetml/2006/main" count="109" uniqueCount="84">
  <si>
    <t>NIT 890.806.065-8</t>
  </si>
  <si>
    <t>Señores</t>
  </si>
  <si>
    <t>ASUNTO:  COTIZACION</t>
  </si>
  <si>
    <t>Estamos ofreciéndole la siguiente propuesta economica, con el proposito de podernos acomodar a las necesidades de su empresa, esperamos contar con sus solicitudes de pedidos y brindarles el mejor servicio.</t>
  </si>
  <si>
    <t xml:space="preserve">ITEM </t>
  </si>
  <si>
    <t xml:space="preserve">CANT </t>
  </si>
  <si>
    <t>PRODUCTO</t>
  </si>
  <si>
    <t>VR. UND</t>
  </si>
  <si>
    <t>SUB.TOTAL</t>
  </si>
  <si>
    <t>IVA</t>
  </si>
  <si>
    <t>TOTAL</t>
  </si>
  <si>
    <t>CONDICIONES GENERALES DE VENTA</t>
  </si>
  <si>
    <t>FORMA DE PAGO:                      CREDITO 30 DIAS</t>
  </si>
  <si>
    <t>VALIDEZ DE LA PROPUESTA:      20 DIAS</t>
  </si>
  <si>
    <t xml:space="preserve">DEPTO  COMERCIAL </t>
  </si>
  <si>
    <t>PBX 8861764 EXT 16</t>
  </si>
  <si>
    <t>Manizales</t>
  </si>
  <si>
    <t>***     PRODUCTOS OPCIONALES</t>
  </si>
  <si>
    <t>ZULEMA JARAMILLO</t>
  </si>
  <si>
    <t>UNIVERSIDAD DE MANIZALES</t>
  </si>
  <si>
    <t>Att: Diego Castro Perdomo</t>
  </si>
  <si>
    <t>Tel: 3125634275</t>
  </si>
  <si>
    <t>Correo: aux_activos@umanizales.edu.co</t>
  </si>
  <si>
    <t>Manizales,  Marzo 19  de 2019</t>
  </si>
  <si>
    <t xml:space="preserve">paca de papel higienico 250 mt x 4 rollo  </t>
  </si>
  <si>
    <t>Resma papel bond carta</t>
  </si>
  <si>
    <t>Resma papel bond oficio</t>
  </si>
  <si>
    <r>
      <t>Tintas impresora negra, cian, magenta y amarillo</t>
    </r>
    <r>
      <rPr>
        <b/>
        <sz val="10"/>
        <color indexed="8"/>
        <rFont val="Arial"/>
        <family val="2"/>
      </rPr>
      <t>-L210</t>
    </r>
  </si>
  <si>
    <t>PRECIOS IMPRESISTEM</t>
  </si>
  <si>
    <r>
      <t>SU042A/CLT-C506L/XAA  TONER CYAM 3500 IM-</t>
    </r>
    <r>
      <rPr>
        <b/>
        <sz val="10"/>
        <color indexed="8"/>
        <rFont val="Arial"/>
        <family val="2"/>
      </rPr>
      <t>ORIGINAL</t>
    </r>
  </si>
  <si>
    <r>
      <t>SU175A/CLT-K506L/XAA TONER NEG 6000 IMP-</t>
    </r>
    <r>
      <rPr>
        <b/>
        <sz val="10"/>
        <color indexed="8"/>
        <rFont val="Arial"/>
        <family val="2"/>
      </rPr>
      <t>ORIGINAL</t>
    </r>
  </si>
  <si>
    <r>
      <t>SU309A/CLT-M506L/XAA TONER MAG 3500 IMP-</t>
    </r>
    <r>
      <rPr>
        <b/>
        <sz val="10"/>
        <color indexed="8"/>
        <rFont val="Arial"/>
        <family val="2"/>
      </rPr>
      <t>ORIGINAL</t>
    </r>
  </si>
  <si>
    <r>
      <t>SU519A/CLT-Y506L/XAA TONER YELL 3500 IMP-</t>
    </r>
    <r>
      <rPr>
        <b/>
        <sz val="10"/>
        <color indexed="8"/>
        <rFont val="Arial"/>
        <family val="2"/>
      </rPr>
      <t>ORIGINAL</t>
    </r>
  </si>
  <si>
    <t>UNIDAD DE MEDIDA</t>
  </si>
  <si>
    <t>CANTIDAD</t>
  </si>
  <si>
    <t>PAD MOUSE DE GEL</t>
  </si>
  <si>
    <t>CUADERNO DE ACTAS 100 HOJAS PASTA DURA</t>
  </si>
  <si>
    <t>PORTAMINAS 0,7 MM POLY FABER CASTELL</t>
  </si>
  <si>
    <t>REPUESTO 0,7 FABER CASTELL</t>
  </si>
  <si>
    <t>BORRADOR MIGA DE PAN-FABER CASTELL</t>
  </si>
  <si>
    <t>CINTA ADHESIVA TRANSPARENTE DIMENSION: 24 MM X 40 MTS-CELLUX</t>
  </si>
  <si>
    <t>PAPEL CARTA-ECOLOGICA BLANCA</t>
  </si>
  <si>
    <t>ACORDEON ALFABETICO PLASTICO-FUELLE</t>
  </si>
  <si>
    <t>FECHADOR</t>
  </si>
  <si>
    <t>GANCHO PARA GRAPADORA NORMAL</t>
  </si>
  <si>
    <t xml:space="preserve">NOTAS ADHESIVAS MEDIANAS - TACO 100 COLOR AMARILLO </t>
  </si>
  <si>
    <t>SACAPUNTAS METALICO</t>
  </si>
  <si>
    <t>SEPARADORES DE COLORES</t>
  </si>
  <si>
    <t>CINTA DOBLE FAZ</t>
  </si>
  <si>
    <t>GANCHO PARA GRAPADORA INDUSTRIAL 15 MM 23/15</t>
  </si>
  <si>
    <t>GANCHO PARA GRAPADORA INDUSTRIAL 10 MM 23/10</t>
  </si>
  <si>
    <t>CLIPS MARIPOSA GIGANTE</t>
  </si>
  <si>
    <t>PAQUETE</t>
  </si>
  <si>
    <t>BOLÍGRAFO NEGRO. FABER CASTELL POLY</t>
  </si>
  <si>
    <t>CINTA ADHESIVA PARA  ENMASCARAR 48MM,  DIMENSIÓN 48 MM X 40 MTS-SMITH FINA</t>
  </si>
  <si>
    <t xml:space="preserve">MARCADOR PARA TABLERO NEGRO (2) ROJO (2) -VERDE (2) -AZUL (2) </t>
  </si>
  <si>
    <t>TIJERAS PARA PAPEL MEDIANAS TRITON</t>
  </si>
  <si>
    <t>COSEDORAS MEDIANAS TRITON</t>
  </si>
  <si>
    <t xml:space="preserve">SACAGANCHO INDUSTRIAL </t>
  </si>
  <si>
    <t>SACAGANCHOS PARA GRAPA NORMAL MARCA RANK</t>
  </si>
  <si>
    <t>BANDAS DE CAUCHO SILICONADAS GRANDES</t>
  </si>
  <si>
    <t>CLIPS PLÁSTICO DE COLORES  CLIP ESTÁNDAR PEQUEÑO PLASTIFICADO</t>
  </si>
  <si>
    <t>INDICAR "AQUÍ" NOMBRE DEL PROPONENTE</t>
  </si>
  <si>
    <t>ÍTEM</t>
  </si>
  <si>
    <t>VALOR UNITARIO</t>
  </si>
  <si>
    <t>IVA (%)</t>
  </si>
  <si>
    <t>IVA ($)</t>
  </si>
  <si>
    <t>VALOR UNITARIO + IVA</t>
  </si>
  <si>
    <t>VALOR TOTAL</t>
  </si>
  <si>
    <t>OBSERVACIONES</t>
  </si>
  <si>
    <t>UNIDAD</t>
  </si>
  <si>
    <t>DATOS PROPONENTE</t>
  </si>
  <si>
    <t>Fecha de elaboración</t>
  </si>
  <si>
    <t>Nombre o Razón Social</t>
  </si>
  <si>
    <t>Nit</t>
  </si>
  <si>
    <t>Dirección</t>
  </si>
  <si>
    <t>Teléfono y correo-e</t>
  </si>
  <si>
    <t>Plazo de entrega</t>
  </si>
  <si>
    <t>Validez de la oferta</t>
  </si>
  <si>
    <t>UNIDAD DE SERVICIOS DE SALUD - UNISALUD SEDE MANIZALES - UNIVERISIDAD NACIONAL DE COLOMBIA</t>
  </si>
  <si>
    <t>RESMA</t>
  </si>
  <si>
    <t>CAJA</t>
  </si>
  <si>
    <t>INVITACIÓN PAPELERIA</t>
  </si>
  <si>
    <t xml:space="preserve">ANEXO No 8 - PAPELERIA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</si>
</sst>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5" formatCode="&quot;$&quot;\ #,##0"/>
    <numFmt numFmtId="166" formatCode="_-&quot;$&quot;\ * #,##0_-;\-&quot;$&quot;\ * #,##0_-;_-&quot;$&quot;\ * &quot;-&quot;??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color theme="1"/>
      <name val="AR JULIAN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ncizar Sans"/>
      <family val="2"/>
    </font>
    <font>
      <b/>
      <sz val="14"/>
      <color theme="1"/>
      <name val="Ancizar Sans"/>
      <family val="2"/>
    </font>
    <font>
      <b/>
      <sz val="11"/>
      <color theme="1"/>
      <name val="Ancizar Sans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rgb="FF000000"/>
      <name val="Ancizar Sans"/>
      <family val="2"/>
    </font>
    <font>
      <sz val="14"/>
      <color theme="1"/>
      <name val="Ancizar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3">
    <xf numFmtId="0" fontId="0" fillId="0" borderId="0" xfId="0"/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7" fillId="2" borderId="0" xfId="1" applyFont="1" applyFill="1"/>
    <xf numFmtId="0" fontId="3" fillId="2" borderId="0" xfId="1" applyFont="1" applyFill="1"/>
    <xf numFmtId="0" fontId="3" fillId="2" borderId="0" xfId="1" applyFont="1" applyFill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0" xfId="1" applyFont="1" applyFill="1" applyBorder="1"/>
    <xf numFmtId="0" fontId="3" fillId="2" borderId="0" xfId="1" applyFont="1" applyFill="1" applyBorder="1"/>
    <xf numFmtId="0" fontId="0" fillId="2" borderId="0" xfId="0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left" vertical="center" wrapText="1"/>
    </xf>
    <xf numFmtId="3" fontId="4" fillId="2" borderId="10" xfId="1" applyNumberFormat="1" applyFont="1" applyFill="1" applyBorder="1" applyAlignment="1">
      <alignment horizontal="center" vertical="center" wrapText="1"/>
    </xf>
    <xf numFmtId="3" fontId="4" fillId="2" borderId="14" xfId="1" applyNumberFormat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/>
    </xf>
    <xf numFmtId="3" fontId="4" fillId="2" borderId="18" xfId="1" applyNumberFormat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left" vertical="center" wrapText="1"/>
    </xf>
    <xf numFmtId="3" fontId="4" fillId="2" borderId="20" xfId="1" applyNumberFormat="1" applyFont="1" applyFill="1" applyBorder="1" applyAlignment="1">
      <alignment horizontal="center" vertical="center" wrapText="1"/>
    </xf>
    <xf numFmtId="3" fontId="4" fillId="2" borderId="21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3" fontId="4" fillId="2" borderId="22" xfId="1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10" fillId="2" borderId="39" xfId="0" applyFont="1" applyFill="1" applyBorder="1" applyAlignment="1" applyProtection="1">
      <alignment horizontal="left" vertical="center" wrapText="1"/>
      <protection locked="0"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4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/>
    <xf numFmtId="0" fontId="12" fillId="5" borderId="34" xfId="0" applyFont="1" applyFill="1" applyBorder="1" applyAlignment="1" applyProtection="1">
      <alignment horizontal="center" vertical="center" wrapText="1"/>
    </xf>
    <xf numFmtId="0" fontId="12" fillId="3" borderId="35" xfId="0" applyFont="1" applyFill="1" applyBorder="1" applyAlignment="1" applyProtection="1">
      <alignment horizontal="center" vertical="center" wrapText="1"/>
    </xf>
    <xf numFmtId="0" fontId="12" fillId="5" borderId="36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165" fontId="14" fillId="2" borderId="38" xfId="3" applyNumberFormat="1" applyFont="1" applyFill="1" applyBorder="1" applyAlignment="1" applyProtection="1">
      <alignment horizontal="center" vertical="center" wrapText="1"/>
      <protection locked="0"/>
    </xf>
    <xf numFmtId="165" fontId="14" fillId="2" borderId="42" xfId="3" applyNumberFormat="1" applyFont="1" applyFill="1" applyBorder="1" applyAlignment="1" applyProtection="1">
      <alignment horizontal="center" vertical="center" wrapText="1"/>
      <protection locked="0"/>
    </xf>
    <xf numFmtId="9" fontId="15" fillId="0" borderId="9" xfId="4" applyFont="1" applyBorder="1" applyAlignment="1" applyProtection="1">
      <alignment horizontal="center" vertical="center" wrapText="1"/>
      <protection locked="0"/>
    </xf>
    <xf numFmtId="165" fontId="14" fillId="2" borderId="9" xfId="2" applyNumberFormat="1" applyFont="1" applyFill="1" applyBorder="1" applyAlignment="1" applyProtection="1">
      <alignment horizontal="center" vertical="center" wrapText="1"/>
    </xf>
    <xf numFmtId="165" fontId="14" fillId="0" borderId="18" xfId="0" applyNumberFormat="1" applyFont="1" applyBorder="1" applyAlignment="1" applyProtection="1">
      <alignment horizontal="center" vertical="center" wrapText="1"/>
    </xf>
    <xf numFmtId="0" fontId="13" fillId="2" borderId="20" xfId="0" applyFont="1" applyFill="1" applyBorder="1" applyAlignment="1">
      <alignment vertical="center" wrapText="1"/>
    </xf>
    <xf numFmtId="165" fontId="14" fillId="2" borderId="19" xfId="3" applyNumberFormat="1" applyFont="1" applyFill="1" applyBorder="1" applyAlignment="1" applyProtection="1">
      <alignment horizontal="center" vertical="center" wrapText="1"/>
      <protection locked="0"/>
    </xf>
    <xf numFmtId="9" fontId="15" fillId="0" borderId="20" xfId="4" applyFont="1" applyBorder="1" applyAlignment="1" applyProtection="1">
      <alignment horizontal="center" vertical="center" wrapText="1"/>
      <protection locked="0"/>
    </xf>
    <xf numFmtId="165" fontId="14" fillId="2" borderId="20" xfId="2" applyNumberFormat="1" applyFont="1" applyFill="1" applyBorder="1" applyAlignment="1" applyProtection="1">
      <alignment horizontal="center" vertical="center" wrapText="1"/>
    </xf>
    <xf numFmtId="165" fontId="14" fillId="0" borderId="21" xfId="0" applyNumberFormat="1" applyFont="1" applyBorder="1" applyAlignment="1" applyProtection="1">
      <alignment horizontal="center" vertical="center" wrapText="1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166" fontId="1" fillId="3" borderId="45" xfId="0" applyNumberFormat="1" applyFont="1" applyFill="1" applyBorder="1" applyProtection="1"/>
    <xf numFmtId="0" fontId="0" fillId="2" borderId="0" xfId="0" applyFont="1" applyFill="1" applyAlignment="1" applyProtection="1">
      <alignment wrapText="1"/>
    </xf>
    <xf numFmtId="1" fontId="16" fillId="7" borderId="46" xfId="2" applyNumberFormat="1" applyFont="1" applyFill="1" applyBorder="1" applyAlignment="1" applyProtection="1">
      <alignment horizontal="center" vertical="center" wrapText="1"/>
    </xf>
    <xf numFmtId="14" fontId="12" fillId="0" borderId="36" xfId="0" applyNumberFormat="1" applyFont="1" applyBorder="1" applyAlignment="1" applyProtection="1">
      <alignment horizontal="justify" vertical="center" wrapText="1"/>
    </xf>
    <xf numFmtId="0" fontId="0" fillId="2" borderId="0" xfId="0" applyFont="1" applyFill="1" applyAlignment="1" applyProtection="1">
      <alignment vertical="center" wrapText="1"/>
    </xf>
    <xf numFmtId="1" fontId="16" fillId="6" borderId="41" xfId="2" applyNumberFormat="1" applyFont="1" applyFill="1" applyBorder="1" applyAlignment="1" applyProtection="1">
      <alignment horizontal="center" vertical="center" wrapText="1"/>
    </xf>
    <xf numFmtId="14" fontId="12" fillId="0" borderId="40" xfId="0" applyNumberFormat="1" applyFont="1" applyBorder="1" applyAlignment="1" applyProtection="1">
      <alignment horizontal="justify" vertical="center" wrapText="1"/>
    </xf>
    <xf numFmtId="1" fontId="16" fillId="7" borderId="41" xfId="2" applyNumberFormat="1" applyFont="1" applyFill="1" applyBorder="1" applyAlignment="1" applyProtection="1">
      <alignment horizontal="center" vertical="center" wrapText="1"/>
    </xf>
    <xf numFmtId="1" fontId="16" fillId="7" borderId="44" xfId="2" applyNumberFormat="1" applyFont="1" applyFill="1" applyBorder="1" applyAlignment="1" applyProtection="1">
      <alignment horizontal="center" vertical="center" wrapText="1"/>
    </xf>
    <xf numFmtId="14" fontId="12" fillId="0" borderId="43" xfId="0" applyNumberFormat="1" applyFont="1" applyBorder="1" applyAlignment="1" applyProtection="1">
      <alignment horizontal="justify" vertical="center" wrapText="1"/>
    </xf>
    <xf numFmtId="0" fontId="0" fillId="2" borderId="0" xfId="0" applyFont="1" applyFill="1" applyAlignment="1" applyProtection="1">
      <alignment horizontal="left" wrapText="1"/>
    </xf>
    <xf numFmtId="0" fontId="12" fillId="3" borderId="34" xfId="0" applyFont="1" applyFill="1" applyBorder="1" applyAlignment="1" applyProtection="1">
      <alignment horizontal="center" vertical="center" wrapText="1"/>
    </xf>
    <xf numFmtId="9" fontId="15" fillId="0" borderId="53" xfId="4" applyFont="1" applyBorder="1" applyAlignment="1" applyProtection="1">
      <alignment horizontal="center" vertical="center" wrapText="1"/>
      <protection locked="0"/>
    </xf>
    <xf numFmtId="165" fontId="14" fillId="2" borderId="53" xfId="2" applyNumberFormat="1" applyFont="1" applyFill="1" applyBorder="1" applyAlignment="1" applyProtection="1">
      <alignment horizontal="center" vertical="center" wrapText="1"/>
    </xf>
    <xf numFmtId="165" fontId="14" fillId="0" borderId="54" xfId="0" applyNumberFormat="1" applyFont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/>
    </xf>
    <xf numFmtId="0" fontId="17" fillId="0" borderId="25" xfId="0" applyFont="1" applyBorder="1" applyAlignment="1" applyProtection="1">
      <alignment horizontal="center"/>
    </xf>
    <xf numFmtId="0" fontId="17" fillId="0" borderId="26" xfId="0" applyFont="1" applyBorder="1" applyAlignment="1" applyProtection="1">
      <alignment horizontal="center"/>
    </xf>
    <xf numFmtId="0" fontId="17" fillId="0" borderId="27" xfId="0" applyFont="1" applyBorder="1" applyAlignment="1" applyProtection="1">
      <alignment horizontal="center"/>
    </xf>
    <xf numFmtId="0" fontId="17" fillId="0" borderId="28" xfId="0" applyFont="1" applyBorder="1" applyAlignment="1" applyProtection="1">
      <alignment horizontal="center"/>
    </xf>
    <xf numFmtId="0" fontId="17" fillId="0" borderId="29" xfId="0" applyFont="1" applyBorder="1" applyAlignment="1" applyProtection="1">
      <alignment horizontal="center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1" fillId="4" borderId="26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27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5" borderId="31" xfId="0" applyFont="1" applyFill="1" applyBorder="1" applyAlignment="1" applyProtection="1">
      <alignment horizontal="center" vertical="center"/>
    </xf>
    <xf numFmtId="0" fontId="11" fillId="5" borderId="32" xfId="0" applyFont="1" applyFill="1" applyBorder="1" applyAlignment="1" applyProtection="1">
      <alignment horizontal="center" vertical="center"/>
    </xf>
    <xf numFmtId="0" fontId="11" fillId="5" borderId="33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14" fontId="12" fillId="0" borderId="41" xfId="0" applyNumberFormat="1" applyFont="1" applyBorder="1" applyAlignment="1" applyProtection="1">
      <alignment horizontal="center" vertical="center" wrapText="1"/>
      <protection locked="0"/>
    </xf>
    <xf numFmtId="14" fontId="12" fillId="0" borderId="49" xfId="0" applyNumberFormat="1" applyFont="1" applyBorder="1" applyAlignment="1" applyProtection="1">
      <alignment horizontal="center" vertical="center" wrapText="1"/>
      <protection locked="0"/>
    </xf>
    <xf numFmtId="14" fontId="12" fillId="0" borderId="50" xfId="0" applyNumberFormat="1" applyFont="1" applyBorder="1" applyAlignment="1" applyProtection="1">
      <alignment horizontal="center" vertical="center" wrapText="1"/>
      <protection locked="0"/>
    </xf>
    <xf numFmtId="14" fontId="12" fillId="0" borderId="44" xfId="0" applyNumberFormat="1" applyFont="1" applyBorder="1" applyAlignment="1" applyProtection="1">
      <alignment horizontal="center" vertical="center" wrapText="1"/>
      <protection locked="0"/>
    </xf>
    <xf numFmtId="14" fontId="12" fillId="0" borderId="51" xfId="0" applyNumberFormat="1" applyFont="1" applyBorder="1" applyAlignment="1" applyProtection="1">
      <alignment horizontal="center" vertical="center" wrapText="1"/>
      <protection locked="0"/>
    </xf>
    <xf numFmtId="14" fontId="12" fillId="0" borderId="52" xfId="0" applyNumberFormat="1" applyFont="1" applyBorder="1" applyAlignment="1" applyProtection="1">
      <alignment horizontal="center" vertical="center" wrapText="1"/>
      <protection locked="0"/>
    </xf>
    <xf numFmtId="14" fontId="12" fillId="6" borderId="11" xfId="0" applyNumberFormat="1" applyFont="1" applyFill="1" applyBorder="1" applyAlignment="1" applyProtection="1">
      <alignment horizontal="center" vertical="center" wrapText="1"/>
    </xf>
    <xf numFmtId="14" fontId="12" fillId="6" borderId="12" xfId="0" applyNumberFormat="1" applyFont="1" applyFill="1" applyBorder="1" applyAlignment="1" applyProtection="1">
      <alignment horizontal="center" vertical="center" wrapText="1"/>
    </xf>
    <xf numFmtId="14" fontId="12" fillId="6" borderId="23" xfId="0" applyNumberFormat="1" applyFont="1" applyFill="1" applyBorder="1" applyAlignment="1" applyProtection="1">
      <alignment horizontal="center" vertical="center" wrapText="1"/>
    </xf>
    <xf numFmtId="14" fontId="12" fillId="0" borderId="37" xfId="0" applyNumberFormat="1" applyFont="1" applyBorder="1" applyAlignment="1" applyProtection="1">
      <alignment horizontal="center" vertical="center" wrapText="1"/>
      <protection locked="0"/>
    </xf>
    <xf numFmtId="14" fontId="12" fillId="0" borderId="47" xfId="0" applyNumberFormat="1" applyFont="1" applyBorder="1" applyAlignment="1" applyProtection="1">
      <alignment horizontal="center" vertical="center" wrapText="1"/>
      <protection locked="0"/>
    </xf>
    <xf numFmtId="14" fontId="12" fillId="0" borderId="48" xfId="0" applyNumberFormat="1" applyFont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</cellXfs>
  <cellStyles count="5">
    <cellStyle name="Millares" xfId="2" builtinId="3"/>
    <cellStyle name="Moneda" xfId="3" builtinId="4"/>
    <cellStyle name="Normal" xfId="0" builtinId="0"/>
    <cellStyle name="Normal 2" xfId="1" xr:uid="{00000000-0005-0000-0000-000001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gi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</xdr:colOff>
      <xdr:row>0</xdr:row>
      <xdr:rowOff>121921</xdr:rowOff>
    </xdr:from>
    <xdr:to>
      <xdr:col>1</xdr:col>
      <xdr:colOff>1101090</xdr:colOff>
      <xdr:row>2</xdr:row>
      <xdr:rowOff>36195</xdr:rowOff>
    </xdr:to>
    <xdr:pic>
      <xdr:nvPicPr>
        <xdr:cNvPr id="2" name="Picture 7" descr="Escudo PowerPoint">
          <a:extLst>
            <a:ext uri="{FF2B5EF4-FFF2-40B4-BE49-F238E27FC236}">
              <a16:creationId xmlns:a16="http://schemas.microsoft.com/office/drawing/2014/main" id="{8A987C8C-1952-4C65-8A32-0037FED7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4903"/>
        <a:stretch>
          <a:fillRect/>
        </a:stretch>
      </xdr:blipFill>
      <xdr:spPr bwMode="auto">
        <a:xfrm>
          <a:off x="120015" y="121921"/>
          <a:ext cx="1476375" cy="64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1270636</xdr:colOff>
      <xdr:row>0</xdr:row>
      <xdr:rowOff>247651</xdr:rowOff>
    </xdr:from>
    <xdr:to>
      <xdr:col>1</xdr:col>
      <xdr:colOff>2566035</xdr:colOff>
      <xdr:row>2</xdr:row>
      <xdr:rowOff>33046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5AF089-0D6E-472A-9414-59A909C0A5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5" t="27118" r="6691" b="20340"/>
        <a:stretch/>
      </xdr:blipFill>
      <xdr:spPr>
        <a:xfrm>
          <a:off x="1765936" y="247651"/>
          <a:ext cx="1295399" cy="516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1640206</xdr:colOff>
      <xdr:row>6</xdr:row>
      <xdr:rowOff>19050</xdr:rowOff>
    </xdr:to>
    <xdr:pic>
      <xdr:nvPicPr>
        <xdr:cNvPr id="2" name="Picture 1" descr="Logoline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2583181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3" name="2 Imagen" descr="https://ci6.googleusercontent.com/proxy/RnNZfQn2o2xpggJQqefCOervMbPIci5mujDPJnvl43kv6Rtxjyh5gHN_JKVzeU-aaGz3pePFgxfoAAtZJZNx8mveVTc-11j98EfuAJVcumUenA=s0-d-e1-ft#https://ssl.gstatic.com/ui/v1/icons/mail/images/cleardo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840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2</xdr:rowOff>
    </xdr:from>
    <xdr:to>
      <xdr:col>2</xdr:col>
      <xdr:colOff>1240155</xdr:colOff>
      <xdr:row>44</xdr:row>
      <xdr:rowOff>104776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2"/>
          <a:ext cx="2183130" cy="676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2905B-2E20-46EC-A683-73B5B1BC32AB}">
  <dimension ref="A1:J42"/>
  <sheetViews>
    <sheetView tabSelected="1" workbookViewId="0">
      <selection activeCell="M5" sqref="M5"/>
    </sheetView>
  </sheetViews>
  <sheetFormatPr baseColWidth="10" defaultRowHeight="14.4"/>
  <cols>
    <col min="1" max="1" width="7.21875" style="38" customWidth="1"/>
    <col min="2" max="2" width="44.88671875" style="38" customWidth="1"/>
    <col min="3" max="9" width="11.5546875" style="38"/>
    <col min="10" max="10" width="22.33203125" style="38" customWidth="1"/>
    <col min="11" max="16384" width="11.5546875" style="38"/>
  </cols>
  <sheetData>
    <row r="1" spans="1:10" ht="43.2" customHeight="1" thickBot="1">
      <c r="A1" s="76"/>
      <c r="B1" s="77"/>
      <c r="C1" s="82" t="s">
        <v>79</v>
      </c>
      <c r="D1" s="83"/>
      <c r="E1" s="83"/>
      <c r="F1" s="83"/>
      <c r="G1" s="83"/>
      <c r="H1" s="83"/>
      <c r="I1" s="83"/>
      <c r="J1" s="84"/>
    </row>
    <row r="2" spans="1:10">
      <c r="A2" s="78"/>
      <c r="B2" s="79"/>
      <c r="C2" s="85" t="s">
        <v>83</v>
      </c>
      <c r="D2" s="86"/>
      <c r="E2" s="86"/>
      <c r="F2" s="86"/>
      <c r="G2" s="86"/>
      <c r="H2" s="86"/>
      <c r="I2" s="86"/>
      <c r="J2" s="87"/>
    </row>
    <row r="3" spans="1:10" ht="25.2" customHeight="1" thickBot="1">
      <c r="A3" s="80"/>
      <c r="B3" s="81"/>
      <c r="C3" s="88"/>
      <c r="D3" s="89"/>
      <c r="E3" s="89"/>
      <c r="F3" s="89"/>
      <c r="G3" s="89"/>
      <c r="H3" s="89"/>
      <c r="I3" s="89"/>
      <c r="J3" s="90"/>
    </row>
    <row r="4" spans="1:10" ht="18" thickBot="1">
      <c r="A4" s="91" t="s">
        <v>82</v>
      </c>
      <c r="B4" s="92"/>
      <c r="C4" s="92"/>
      <c r="D4" s="93"/>
      <c r="E4" s="94" t="s">
        <v>62</v>
      </c>
      <c r="F4" s="95"/>
      <c r="G4" s="95"/>
      <c r="H4" s="95"/>
      <c r="I4" s="95"/>
      <c r="J4" s="96"/>
    </row>
    <row r="5" spans="1:10" ht="42" thickBot="1">
      <c r="A5" s="39" t="s">
        <v>63</v>
      </c>
      <c r="B5" s="39" t="s">
        <v>6</v>
      </c>
      <c r="C5" s="39" t="s">
        <v>33</v>
      </c>
      <c r="D5" s="39" t="s">
        <v>34</v>
      </c>
      <c r="E5" s="40" t="s">
        <v>64</v>
      </c>
      <c r="F5" s="67" t="s">
        <v>65</v>
      </c>
      <c r="G5" s="67" t="s">
        <v>66</v>
      </c>
      <c r="H5" s="67" t="s">
        <v>67</v>
      </c>
      <c r="I5" s="71" t="s">
        <v>68</v>
      </c>
      <c r="J5" s="67" t="s">
        <v>69</v>
      </c>
    </row>
    <row r="6" spans="1:10" ht="15" thickBot="1">
      <c r="A6" s="41">
        <v>1</v>
      </c>
      <c r="B6" s="42" t="s">
        <v>42</v>
      </c>
      <c r="C6" s="42" t="s">
        <v>70</v>
      </c>
      <c r="D6" s="43">
        <v>3</v>
      </c>
      <c r="E6" s="44"/>
      <c r="F6" s="68"/>
      <c r="G6" s="69">
        <f t="shared" ref="G6:G24" si="0">+E6*F6</f>
        <v>0</v>
      </c>
      <c r="H6" s="69">
        <f t="shared" ref="H6:H24" si="1">+E6+G6</f>
        <v>0</v>
      </c>
      <c r="I6" s="70">
        <f t="shared" ref="I6:I24" si="2">+H6*D6</f>
        <v>0</v>
      </c>
      <c r="J6" s="35"/>
    </row>
    <row r="7" spans="1:10" ht="15" thickBot="1">
      <c r="A7" s="41">
        <v>2</v>
      </c>
      <c r="B7" s="42" t="s">
        <v>60</v>
      </c>
      <c r="C7" s="42" t="s">
        <v>52</v>
      </c>
      <c r="D7" s="43">
        <v>1</v>
      </c>
      <c r="E7" s="45"/>
      <c r="F7" s="46"/>
      <c r="G7" s="47">
        <f t="shared" si="0"/>
        <v>0</v>
      </c>
      <c r="H7" s="47">
        <f t="shared" si="1"/>
        <v>0</v>
      </c>
      <c r="I7" s="48">
        <f t="shared" si="2"/>
        <v>0</v>
      </c>
      <c r="J7" s="36"/>
    </row>
    <row r="8" spans="1:10" ht="15" thickBot="1">
      <c r="A8" s="41">
        <v>3</v>
      </c>
      <c r="B8" s="42" t="s">
        <v>53</v>
      </c>
      <c r="C8" s="42" t="s">
        <v>70</v>
      </c>
      <c r="D8" s="43">
        <v>144</v>
      </c>
      <c r="E8" s="45"/>
      <c r="F8" s="46"/>
      <c r="G8" s="47">
        <f t="shared" si="0"/>
        <v>0</v>
      </c>
      <c r="H8" s="47">
        <f t="shared" si="1"/>
        <v>0</v>
      </c>
      <c r="I8" s="48">
        <f t="shared" si="2"/>
        <v>0</v>
      </c>
      <c r="J8" s="36"/>
    </row>
    <row r="9" spans="1:10" ht="15" thickBot="1">
      <c r="A9" s="41">
        <v>4</v>
      </c>
      <c r="B9" s="42" t="s">
        <v>39</v>
      </c>
      <c r="C9" s="42" t="s">
        <v>70</v>
      </c>
      <c r="D9" s="43">
        <v>24</v>
      </c>
      <c r="E9" s="45"/>
      <c r="F9" s="46"/>
      <c r="G9" s="47">
        <f t="shared" si="0"/>
        <v>0</v>
      </c>
      <c r="H9" s="47">
        <f t="shared" si="1"/>
        <v>0</v>
      </c>
      <c r="I9" s="48">
        <f t="shared" si="2"/>
        <v>0</v>
      </c>
      <c r="J9" s="36"/>
    </row>
    <row r="10" spans="1:10" ht="28.2" thickBot="1">
      <c r="A10" s="41">
        <v>5</v>
      </c>
      <c r="B10" s="42" t="s">
        <v>54</v>
      </c>
      <c r="C10" s="42" t="s">
        <v>70</v>
      </c>
      <c r="D10" s="43">
        <v>10</v>
      </c>
      <c r="E10" s="45"/>
      <c r="F10" s="46"/>
      <c r="G10" s="47">
        <f t="shared" si="0"/>
        <v>0</v>
      </c>
      <c r="H10" s="47">
        <f t="shared" si="1"/>
        <v>0</v>
      </c>
      <c r="I10" s="48">
        <f t="shared" si="2"/>
        <v>0</v>
      </c>
      <c r="J10" s="36"/>
    </row>
    <row r="11" spans="1:10" ht="28.2" thickBot="1">
      <c r="A11" s="41">
        <v>6</v>
      </c>
      <c r="B11" s="42" t="s">
        <v>40</v>
      </c>
      <c r="C11" s="42" t="s">
        <v>70</v>
      </c>
      <c r="D11" s="43">
        <v>10</v>
      </c>
      <c r="E11" s="45"/>
      <c r="F11" s="46"/>
      <c r="G11" s="47">
        <f t="shared" si="0"/>
        <v>0</v>
      </c>
      <c r="H11" s="47">
        <f t="shared" si="1"/>
        <v>0</v>
      </c>
      <c r="I11" s="48">
        <f t="shared" si="2"/>
        <v>0</v>
      </c>
      <c r="J11" s="36"/>
    </row>
    <row r="12" spans="1:10" ht="15" thickBot="1">
      <c r="A12" s="41">
        <v>7</v>
      </c>
      <c r="B12" s="42" t="s">
        <v>48</v>
      </c>
      <c r="C12" s="42" t="s">
        <v>70</v>
      </c>
      <c r="D12" s="43">
        <v>1</v>
      </c>
      <c r="E12" s="45"/>
      <c r="F12" s="46"/>
      <c r="G12" s="47">
        <f t="shared" si="0"/>
        <v>0</v>
      </c>
      <c r="H12" s="47">
        <f t="shared" si="1"/>
        <v>0</v>
      </c>
      <c r="I12" s="48">
        <f t="shared" si="2"/>
        <v>0</v>
      </c>
      <c r="J12" s="36"/>
    </row>
    <row r="13" spans="1:10" ht="15" thickBot="1">
      <c r="A13" s="41">
        <v>8</v>
      </c>
      <c r="B13" s="42" t="s">
        <v>51</v>
      </c>
      <c r="C13" s="42" t="s">
        <v>81</v>
      </c>
      <c r="D13" s="43">
        <v>6</v>
      </c>
      <c r="E13" s="45"/>
      <c r="F13" s="46"/>
      <c r="G13" s="47">
        <f t="shared" si="0"/>
        <v>0</v>
      </c>
      <c r="H13" s="47">
        <f t="shared" si="1"/>
        <v>0</v>
      </c>
      <c r="I13" s="48">
        <f t="shared" si="2"/>
        <v>0</v>
      </c>
      <c r="J13" s="36"/>
    </row>
    <row r="14" spans="1:10" ht="28.2" thickBot="1">
      <c r="A14" s="41">
        <v>9</v>
      </c>
      <c r="B14" s="42" t="s">
        <v>61</v>
      </c>
      <c r="C14" s="42" t="s">
        <v>81</v>
      </c>
      <c r="D14" s="43">
        <v>24</v>
      </c>
      <c r="E14" s="45"/>
      <c r="F14" s="46"/>
      <c r="G14" s="47">
        <f t="shared" si="0"/>
        <v>0</v>
      </c>
      <c r="H14" s="47">
        <f t="shared" si="1"/>
        <v>0</v>
      </c>
      <c r="I14" s="48">
        <f t="shared" si="2"/>
        <v>0</v>
      </c>
      <c r="J14" s="36"/>
    </row>
    <row r="15" spans="1:10" ht="15" thickBot="1">
      <c r="A15" s="41">
        <v>10</v>
      </c>
      <c r="B15" s="42" t="s">
        <v>57</v>
      </c>
      <c r="C15" s="42" t="s">
        <v>70</v>
      </c>
      <c r="D15" s="43">
        <v>12</v>
      </c>
      <c r="E15" s="45"/>
      <c r="F15" s="46"/>
      <c r="G15" s="47">
        <f t="shared" si="0"/>
        <v>0</v>
      </c>
      <c r="H15" s="47">
        <f t="shared" si="1"/>
        <v>0</v>
      </c>
      <c r="I15" s="48">
        <f t="shared" si="2"/>
        <v>0</v>
      </c>
      <c r="J15" s="36"/>
    </row>
    <row r="16" spans="1:10" ht="15" thickBot="1">
      <c r="A16" s="41">
        <v>11</v>
      </c>
      <c r="B16" s="42" t="s">
        <v>36</v>
      </c>
      <c r="C16" s="42" t="s">
        <v>70</v>
      </c>
      <c r="D16" s="43">
        <v>8</v>
      </c>
      <c r="E16" s="45"/>
      <c r="F16" s="46"/>
      <c r="G16" s="47">
        <f t="shared" si="0"/>
        <v>0</v>
      </c>
      <c r="H16" s="47">
        <f t="shared" si="1"/>
        <v>0</v>
      </c>
      <c r="I16" s="48">
        <f t="shared" si="2"/>
        <v>0</v>
      </c>
      <c r="J16" s="36"/>
    </row>
    <row r="17" spans="1:10" ht="15" thickBot="1">
      <c r="A17" s="41">
        <v>12</v>
      </c>
      <c r="B17" s="42" t="s">
        <v>43</v>
      </c>
      <c r="C17" s="42" t="s">
        <v>70</v>
      </c>
      <c r="D17" s="43">
        <v>3</v>
      </c>
      <c r="E17" s="45"/>
      <c r="F17" s="46"/>
      <c r="G17" s="47">
        <f t="shared" si="0"/>
        <v>0</v>
      </c>
      <c r="H17" s="47">
        <f t="shared" si="1"/>
        <v>0</v>
      </c>
      <c r="I17" s="48">
        <f t="shared" si="2"/>
        <v>0</v>
      </c>
      <c r="J17" s="36"/>
    </row>
    <row r="18" spans="1:10" ht="15" thickBot="1">
      <c r="A18" s="41">
        <v>13</v>
      </c>
      <c r="B18" s="42" t="s">
        <v>50</v>
      </c>
      <c r="C18" s="42" t="s">
        <v>70</v>
      </c>
      <c r="D18" s="43">
        <v>6</v>
      </c>
      <c r="E18" s="45"/>
      <c r="F18" s="46"/>
      <c r="G18" s="47">
        <f t="shared" si="0"/>
        <v>0</v>
      </c>
      <c r="H18" s="47">
        <f t="shared" si="1"/>
        <v>0</v>
      </c>
      <c r="I18" s="48">
        <f t="shared" si="2"/>
        <v>0</v>
      </c>
      <c r="J18" s="36"/>
    </row>
    <row r="19" spans="1:10" ht="15" thickBot="1">
      <c r="A19" s="41">
        <v>14</v>
      </c>
      <c r="B19" s="42" t="s">
        <v>49</v>
      </c>
      <c r="C19" s="42" t="s">
        <v>70</v>
      </c>
      <c r="D19" s="43">
        <v>6</v>
      </c>
      <c r="E19" s="45"/>
      <c r="F19" s="46"/>
      <c r="G19" s="47">
        <f t="shared" si="0"/>
        <v>0</v>
      </c>
      <c r="H19" s="47">
        <f t="shared" si="1"/>
        <v>0</v>
      </c>
      <c r="I19" s="48">
        <f t="shared" si="2"/>
        <v>0</v>
      </c>
      <c r="J19" s="36"/>
    </row>
    <row r="20" spans="1:10" ht="15" thickBot="1">
      <c r="A20" s="41">
        <v>15</v>
      </c>
      <c r="B20" s="42" t="s">
        <v>44</v>
      </c>
      <c r="C20" s="42" t="s">
        <v>81</v>
      </c>
      <c r="D20" s="43">
        <v>36</v>
      </c>
      <c r="E20" s="45"/>
      <c r="F20" s="46"/>
      <c r="G20" s="47">
        <f t="shared" si="0"/>
        <v>0</v>
      </c>
      <c r="H20" s="47">
        <f t="shared" si="1"/>
        <v>0</v>
      </c>
      <c r="I20" s="48">
        <f t="shared" si="2"/>
        <v>0</v>
      </c>
      <c r="J20" s="36"/>
    </row>
    <row r="21" spans="1:10" ht="28.2" thickBot="1">
      <c r="A21" s="41">
        <v>16</v>
      </c>
      <c r="B21" s="42" t="s">
        <v>55</v>
      </c>
      <c r="C21" s="42" t="s">
        <v>70</v>
      </c>
      <c r="D21" s="43">
        <v>8</v>
      </c>
      <c r="E21" s="45"/>
      <c r="F21" s="46"/>
      <c r="G21" s="47">
        <f t="shared" si="0"/>
        <v>0</v>
      </c>
      <c r="H21" s="47">
        <f t="shared" si="1"/>
        <v>0</v>
      </c>
      <c r="I21" s="48">
        <f t="shared" si="2"/>
        <v>0</v>
      </c>
      <c r="J21" s="36"/>
    </row>
    <row r="22" spans="1:10" ht="28.2" thickBot="1">
      <c r="A22" s="41">
        <v>17</v>
      </c>
      <c r="B22" s="42" t="s">
        <v>45</v>
      </c>
      <c r="C22" s="42" t="s">
        <v>70</v>
      </c>
      <c r="D22" s="43">
        <v>12</v>
      </c>
      <c r="E22" s="45"/>
      <c r="F22" s="46"/>
      <c r="G22" s="47">
        <f t="shared" si="0"/>
        <v>0</v>
      </c>
      <c r="H22" s="47">
        <f t="shared" si="1"/>
        <v>0</v>
      </c>
      <c r="I22" s="48">
        <f t="shared" si="2"/>
        <v>0</v>
      </c>
      <c r="J22" s="36"/>
    </row>
    <row r="23" spans="1:10" ht="15" thickBot="1">
      <c r="A23" s="41">
        <v>18</v>
      </c>
      <c r="B23" s="42" t="s">
        <v>35</v>
      </c>
      <c r="C23" s="42" t="s">
        <v>70</v>
      </c>
      <c r="D23" s="43">
        <v>4</v>
      </c>
      <c r="E23" s="45"/>
      <c r="F23" s="46"/>
      <c r="G23" s="47">
        <f t="shared" si="0"/>
        <v>0</v>
      </c>
      <c r="H23" s="47">
        <f t="shared" si="1"/>
        <v>0</v>
      </c>
      <c r="I23" s="48">
        <f t="shared" si="2"/>
        <v>0</v>
      </c>
      <c r="J23" s="36"/>
    </row>
    <row r="24" spans="1:10" ht="15" thickBot="1">
      <c r="A24" s="41">
        <v>19</v>
      </c>
      <c r="B24" s="42" t="s">
        <v>41</v>
      </c>
      <c r="C24" s="42" t="s">
        <v>80</v>
      </c>
      <c r="D24" s="43">
        <v>300</v>
      </c>
      <c r="E24" s="45"/>
      <c r="F24" s="46"/>
      <c r="G24" s="47">
        <f t="shared" si="0"/>
        <v>0</v>
      </c>
      <c r="H24" s="47">
        <f t="shared" si="1"/>
        <v>0</v>
      </c>
      <c r="I24" s="48">
        <f t="shared" si="2"/>
        <v>0</v>
      </c>
      <c r="J24" s="36"/>
    </row>
    <row r="25" spans="1:10" ht="15" thickBot="1">
      <c r="A25" s="41">
        <v>20</v>
      </c>
      <c r="B25" s="42" t="s">
        <v>37</v>
      </c>
      <c r="C25" s="42" t="s">
        <v>70</v>
      </c>
      <c r="D25" s="43">
        <v>12</v>
      </c>
      <c r="E25" s="45"/>
      <c r="F25" s="46"/>
      <c r="G25" s="47">
        <f>+E25*F25</f>
        <v>0</v>
      </c>
      <c r="H25" s="47">
        <f>+E25+G25</f>
        <v>0</v>
      </c>
      <c r="I25" s="48">
        <f>+H25*D25</f>
        <v>0</v>
      </c>
      <c r="J25" s="36"/>
    </row>
    <row r="26" spans="1:10" ht="15" thickBot="1">
      <c r="A26" s="41">
        <v>21</v>
      </c>
      <c r="B26" s="42" t="s">
        <v>38</v>
      </c>
      <c r="C26" s="42" t="s">
        <v>70</v>
      </c>
      <c r="D26" s="43">
        <v>12</v>
      </c>
      <c r="E26" s="45"/>
      <c r="F26" s="46"/>
      <c r="G26" s="47">
        <f t="shared" ref="G26:G31" si="3">+E26*F26</f>
        <v>0</v>
      </c>
      <c r="H26" s="47">
        <f t="shared" ref="H26:H31" si="4">+E26+G26</f>
        <v>0</v>
      </c>
      <c r="I26" s="48">
        <f t="shared" ref="I26:I31" si="5">+H26*D26</f>
        <v>0</v>
      </c>
      <c r="J26" s="36"/>
    </row>
    <row r="27" spans="1:10" ht="15" thickBot="1">
      <c r="A27" s="41">
        <v>22</v>
      </c>
      <c r="B27" s="42" t="s">
        <v>58</v>
      </c>
      <c r="C27" s="42" t="s">
        <v>70</v>
      </c>
      <c r="D27" s="43">
        <v>3</v>
      </c>
      <c r="E27" s="45"/>
      <c r="F27" s="46"/>
      <c r="G27" s="47">
        <f t="shared" si="3"/>
        <v>0</v>
      </c>
      <c r="H27" s="47">
        <f t="shared" si="4"/>
        <v>0</v>
      </c>
      <c r="I27" s="48">
        <f t="shared" si="5"/>
        <v>0</v>
      </c>
      <c r="J27" s="36"/>
    </row>
    <row r="28" spans="1:10" ht="15" thickBot="1">
      <c r="A28" s="41">
        <v>23</v>
      </c>
      <c r="B28" s="42" t="s">
        <v>59</v>
      </c>
      <c r="C28" s="42" t="s">
        <v>70</v>
      </c>
      <c r="D28" s="43">
        <v>3</v>
      </c>
      <c r="E28" s="45"/>
      <c r="F28" s="46"/>
      <c r="G28" s="47">
        <f t="shared" si="3"/>
        <v>0</v>
      </c>
      <c r="H28" s="47">
        <f t="shared" si="4"/>
        <v>0</v>
      </c>
      <c r="I28" s="48">
        <f t="shared" si="5"/>
        <v>0</v>
      </c>
      <c r="J28" s="36"/>
    </row>
    <row r="29" spans="1:10" ht="15" thickBot="1">
      <c r="A29" s="41">
        <v>24</v>
      </c>
      <c r="B29" s="42" t="s">
        <v>46</v>
      </c>
      <c r="C29" s="42" t="s">
        <v>70</v>
      </c>
      <c r="D29" s="43">
        <v>6</v>
      </c>
      <c r="E29" s="45"/>
      <c r="F29" s="46"/>
      <c r="G29" s="47">
        <f t="shared" si="3"/>
        <v>0</v>
      </c>
      <c r="H29" s="47">
        <f t="shared" si="4"/>
        <v>0</v>
      </c>
      <c r="I29" s="48">
        <f t="shared" si="5"/>
        <v>0</v>
      </c>
      <c r="J29" s="36"/>
    </row>
    <row r="30" spans="1:10" ht="15" thickBot="1">
      <c r="A30" s="41">
        <v>25</v>
      </c>
      <c r="B30" s="42" t="s">
        <v>47</v>
      </c>
      <c r="C30" s="42" t="s">
        <v>70</v>
      </c>
      <c r="D30" s="43">
        <v>12</v>
      </c>
      <c r="E30" s="45"/>
      <c r="F30" s="46"/>
      <c r="G30" s="47">
        <f t="shared" si="3"/>
        <v>0</v>
      </c>
      <c r="H30" s="47">
        <f t="shared" si="4"/>
        <v>0</v>
      </c>
      <c r="I30" s="48">
        <f t="shared" si="5"/>
        <v>0</v>
      </c>
      <c r="J30" s="36"/>
    </row>
    <row r="31" spans="1:10" ht="15" thickBot="1">
      <c r="A31" s="39">
        <v>26</v>
      </c>
      <c r="B31" s="49" t="s">
        <v>56</v>
      </c>
      <c r="C31" s="49" t="s">
        <v>70</v>
      </c>
      <c r="D31" s="72">
        <v>12</v>
      </c>
      <c r="E31" s="50"/>
      <c r="F31" s="51"/>
      <c r="G31" s="52">
        <f t="shared" si="3"/>
        <v>0</v>
      </c>
      <c r="H31" s="52">
        <f t="shared" si="4"/>
        <v>0</v>
      </c>
      <c r="I31" s="53">
        <f t="shared" si="5"/>
        <v>0</v>
      </c>
      <c r="J31" s="37"/>
    </row>
    <row r="32" spans="1:10" ht="15" thickBot="1">
      <c r="A32" s="54"/>
      <c r="B32" s="55"/>
      <c r="C32" s="54"/>
      <c r="D32" s="54"/>
      <c r="E32" s="73" t="s">
        <v>10</v>
      </c>
      <c r="F32" s="74"/>
      <c r="G32" s="74"/>
      <c r="H32" s="75"/>
      <c r="I32" s="56">
        <f>SUM(I25:I31)</f>
        <v>0</v>
      </c>
      <c r="J32" s="54"/>
    </row>
    <row r="33" spans="1:10" ht="15" thickBot="1">
      <c r="A33" s="54"/>
      <c r="B33" s="55"/>
      <c r="C33" s="54"/>
      <c r="D33" s="54"/>
      <c r="E33" s="54"/>
      <c r="F33" s="54"/>
      <c r="G33" s="54"/>
      <c r="H33" s="54"/>
      <c r="I33" s="54"/>
      <c r="J33" s="54"/>
    </row>
    <row r="34" spans="1:10" ht="15" thickBot="1">
      <c r="A34" s="103" t="s">
        <v>71</v>
      </c>
      <c r="B34" s="104"/>
      <c r="C34" s="104"/>
      <c r="D34" s="104"/>
      <c r="E34" s="104"/>
      <c r="F34" s="104"/>
      <c r="G34" s="104"/>
      <c r="H34" s="105"/>
      <c r="I34" s="57"/>
      <c r="J34" s="57"/>
    </row>
    <row r="35" spans="1:10">
      <c r="A35" s="58">
        <v>1</v>
      </c>
      <c r="B35" s="59" t="s">
        <v>72</v>
      </c>
      <c r="C35" s="106"/>
      <c r="D35" s="107"/>
      <c r="E35" s="107"/>
      <c r="F35" s="107"/>
      <c r="G35" s="107"/>
      <c r="H35" s="108"/>
      <c r="I35" s="60"/>
      <c r="J35" s="60"/>
    </row>
    <row r="36" spans="1:10">
      <c r="A36" s="61">
        <v>2</v>
      </c>
      <c r="B36" s="62" t="s">
        <v>73</v>
      </c>
      <c r="C36" s="97"/>
      <c r="D36" s="98"/>
      <c r="E36" s="98"/>
      <c r="F36" s="98"/>
      <c r="G36" s="98"/>
      <c r="H36" s="99"/>
      <c r="I36" s="60"/>
      <c r="J36" s="60"/>
    </row>
    <row r="37" spans="1:10">
      <c r="A37" s="63">
        <v>3</v>
      </c>
      <c r="B37" s="62" t="s">
        <v>74</v>
      </c>
      <c r="C37" s="97"/>
      <c r="D37" s="98"/>
      <c r="E37" s="98"/>
      <c r="F37" s="98"/>
      <c r="G37" s="98"/>
      <c r="H37" s="99"/>
      <c r="I37" s="60"/>
      <c r="J37" s="60"/>
    </row>
    <row r="38" spans="1:10">
      <c r="A38" s="63">
        <v>4</v>
      </c>
      <c r="B38" s="62" t="s">
        <v>75</v>
      </c>
      <c r="C38" s="97"/>
      <c r="D38" s="98"/>
      <c r="E38" s="98"/>
      <c r="F38" s="98"/>
      <c r="G38" s="98"/>
      <c r="H38" s="99"/>
      <c r="I38" s="60"/>
      <c r="J38" s="60"/>
    </row>
    <row r="39" spans="1:10">
      <c r="A39" s="63">
        <v>5</v>
      </c>
      <c r="B39" s="62" t="s">
        <v>76</v>
      </c>
      <c r="C39" s="97"/>
      <c r="D39" s="98"/>
      <c r="E39" s="98"/>
      <c r="F39" s="98"/>
      <c r="G39" s="98"/>
      <c r="H39" s="99"/>
      <c r="I39" s="60"/>
      <c r="J39" s="60"/>
    </row>
    <row r="40" spans="1:10">
      <c r="A40" s="63">
        <v>6</v>
      </c>
      <c r="B40" s="62" t="s">
        <v>77</v>
      </c>
      <c r="C40" s="97"/>
      <c r="D40" s="98"/>
      <c r="E40" s="98"/>
      <c r="F40" s="98"/>
      <c r="G40" s="98"/>
      <c r="H40" s="99"/>
      <c r="I40" s="60"/>
      <c r="J40" s="60"/>
    </row>
    <row r="41" spans="1:10" ht="15" thickBot="1">
      <c r="A41" s="64">
        <v>7</v>
      </c>
      <c r="B41" s="65" t="s">
        <v>78</v>
      </c>
      <c r="C41" s="100"/>
      <c r="D41" s="101"/>
      <c r="E41" s="101"/>
      <c r="F41" s="101"/>
      <c r="G41" s="101"/>
      <c r="H41" s="102"/>
      <c r="I41" s="60"/>
      <c r="J41" s="60"/>
    </row>
    <row r="42" spans="1:10">
      <c r="A42" s="57"/>
      <c r="B42" s="66"/>
      <c r="C42" s="57"/>
      <c r="D42" s="57"/>
      <c r="E42" s="57"/>
      <c r="F42" s="57"/>
      <c r="G42" s="57"/>
      <c r="H42" s="57"/>
      <c r="I42" s="57"/>
      <c r="J42" s="57"/>
    </row>
  </sheetData>
  <mergeCells count="14">
    <mergeCell ref="C40:H40"/>
    <mergeCell ref="C41:H41"/>
    <mergeCell ref="A34:H34"/>
    <mergeCell ref="C35:H35"/>
    <mergeCell ref="C36:H36"/>
    <mergeCell ref="C37:H37"/>
    <mergeCell ref="C38:H38"/>
    <mergeCell ref="C39:H39"/>
    <mergeCell ref="E32:H32"/>
    <mergeCell ref="A1:B3"/>
    <mergeCell ref="C1:J1"/>
    <mergeCell ref="C2:J3"/>
    <mergeCell ref="A4:D4"/>
    <mergeCell ref="E4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topLeftCell="A19" workbookViewId="0">
      <selection activeCell="C29" sqref="C29:C32"/>
    </sheetView>
  </sheetViews>
  <sheetFormatPr baseColWidth="10" defaultColWidth="11.44140625" defaultRowHeight="14.4"/>
  <cols>
    <col min="1" max="1" width="7.109375" style="2" customWidth="1"/>
    <col min="2" max="2" width="7" style="2" customWidth="1"/>
    <col min="3" max="3" width="27.88671875" style="2" customWidth="1"/>
    <col min="4" max="4" width="10" style="2" customWidth="1"/>
    <col min="5" max="5" width="11.44140625" style="2"/>
    <col min="6" max="6" width="10.109375" style="2" customWidth="1"/>
    <col min="7" max="16384" width="11.44140625" style="2"/>
  </cols>
  <sheetData>
    <row r="1" spans="1:5">
      <c r="D1" s="3"/>
      <c r="E1" s="3"/>
    </row>
    <row r="2" spans="1:5">
      <c r="D2" s="3"/>
      <c r="E2" s="3"/>
    </row>
    <row r="3" spans="1:5">
      <c r="D3" s="3"/>
      <c r="E3" s="3"/>
    </row>
    <row r="4" spans="1:5">
      <c r="D4" s="3"/>
      <c r="E4" s="3"/>
    </row>
    <row r="5" spans="1:5">
      <c r="D5" s="3"/>
      <c r="E5" s="3"/>
    </row>
    <row r="6" spans="1:5">
      <c r="D6" s="3"/>
      <c r="E6" s="3"/>
    </row>
    <row r="7" spans="1:5">
      <c r="D7" s="3"/>
      <c r="E7" s="3"/>
    </row>
    <row r="8" spans="1:5">
      <c r="C8" s="4" t="s">
        <v>0</v>
      </c>
      <c r="D8" s="3"/>
      <c r="E8" s="3"/>
    </row>
    <row r="9" spans="1:5">
      <c r="C9" s="4"/>
      <c r="D9" s="3"/>
      <c r="E9" s="3"/>
    </row>
    <row r="10" spans="1:5">
      <c r="A10" s="5" t="s">
        <v>23</v>
      </c>
      <c r="D10" s="3"/>
      <c r="E10" s="3"/>
    </row>
    <row r="11" spans="1:5">
      <c r="A11" s="5"/>
      <c r="D11" s="3"/>
      <c r="E11" s="3"/>
    </row>
    <row r="12" spans="1:5">
      <c r="A12" s="5" t="s">
        <v>1</v>
      </c>
      <c r="D12" s="3"/>
      <c r="E12" s="3"/>
    </row>
    <row r="13" spans="1:5">
      <c r="A13" s="6" t="s">
        <v>19</v>
      </c>
      <c r="D13" s="3"/>
      <c r="E13" s="3"/>
    </row>
    <row r="14" spans="1:5">
      <c r="A14" s="7" t="s">
        <v>20</v>
      </c>
      <c r="B14" s="7"/>
      <c r="C14" s="8"/>
      <c r="D14" s="3"/>
      <c r="E14" s="3"/>
    </row>
    <row r="15" spans="1:5">
      <c r="A15" s="7" t="s">
        <v>21</v>
      </c>
      <c r="B15" s="7"/>
      <c r="C15" s="8"/>
      <c r="D15" s="3"/>
      <c r="E15" s="3"/>
    </row>
    <row r="16" spans="1:5">
      <c r="A16" s="7" t="s">
        <v>22</v>
      </c>
      <c r="B16" s="7"/>
      <c r="C16" s="8"/>
      <c r="D16" s="3"/>
      <c r="E16" s="3"/>
    </row>
    <row r="17" spans="1:9">
      <c r="A17" s="7" t="s">
        <v>16</v>
      </c>
      <c r="B17" s="7"/>
      <c r="C17" s="8"/>
      <c r="D17" s="3"/>
      <c r="E17" s="3"/>
    </row>
    <row r="18" spans="1:9">
      <c r="A18" s="7" t="s">
        <v>2</v>
      </c>
      <c r="B18" s="7"/>
      <c r="C18" s="8"/>
      <c r="D18" s="3"/>
      <c r="E18" s="3"/>
    </row>
    <row r="19" spans="1:9">
      <c r="A19" s="7"/>
      <c r="B19" s="7"/>
      <c r="C19" s="8"/>
      <c r="D19" s="3"/>
      <c r="E19" s="3"/>
    </row>
    <row r="20" spans="1:9">
      <c r="A20" s="109" t="s">
        <v>3</v>
      </c>
      <c r="B20" s="110"/>
      <c r="C20" s="110"/>
      <c r="D20" s="110"/>
      <c r="E20" s="110"/>
      <c r="F20" s="110"/>
      <c r="G20" s="111"/>
    </row>
    <row r="21" spans="1:9">
      <c r="A21" s="112"/>
      <c r="B21" s="113"/>
      <c r="C21" s="113"/>
      <c r="D21" s="113"/>
      <c r="E21" s="113"/>
      <c r="F21" s="113"/>
      <c r="G21" s="114"/>
    </row>
    <row r="22" spans="1:9">
      <c r="A22" s="115"/>
      <c r="B22" s="116"/>
      <c r="C22" s="116"/>
      <c r="D22" s="116"/>
      <c r="E22" s="116"/>
      <c r="F22" s="116"/>
      <c r="G22" s="117"/>
    </row>
    <row r="23" spans="1:9" ht="15.6" thickBot="1">
      <c r="A23" s="9"/>
      <c r="B23" s="9"/>
      <c r="C23" s="9"/>
      <c r="D23" s="9"/>
      <c r="E23" s="9"/>
    </row>
    <row r="24" spans="1:9" ht="15" thickBot="1">
      <c r="A24" s="21" t="s">
        <v>4</v>
      </c>
      <c r="B24" s="22" t="s">
        <v>5</v>
      </c>
      <c r="C24" s="23" t="s">
        <v>6</v>
      </c>
      <c r="D24" s="23" t="s">
        <v>7</v>
      </c>
      <c r="E24" s="23" t="s">
        <v>8</v>
      </c>
      <c r="F24" s="23" t="s">
        <v>9</v>
      </c>
      <c r="G24" s="24" t="s">
        <v>10</v>
      </c>
    </row>
    <row r="25" spans="1:9" ht="30.75" customHeight="1">
      <c r="A25" s="25">
        <v>1</v>
      </c>
      <c r="B25" s="17">
        <v>3</v>
      </c>
      <c r="C25" s="18" t="s">
        <v>24</v>
      </c>
      <c r="D25" s="19">
        <v>31378</v>
      </c>
      <c r="E25" s="16">
        <f>B25*D25</f>
        <v>94134</v>
      </c>
      <c r="F25" s="16">
        <f t="shared" ref="F25:F32" si="0">ROUND(E25*19%,0)</f>
        <v>17885</v>
      </c>
      <c r="G25" s="26">
        <f t="shared" ref="G25:G32" si="1">+F25+E25</f>
        <v>112019</v>
      </c>
    </row>
    <row r="26" spans="1:9" ht="30.75" customHeight="1">
      <c r="A26" s="25">
        <v>2</v>
      </c>
      <c r="B26" s="17">
        <v>4</v>
      </c>
      <c r="C26" s="18" t="s">
        <v>25</v>
      </c>
      <c r="D26" s="19">
        <v>8151</v>
      </c>
      <c r="E26" s="16">
        <f t="shared" ref="E26:E32" si="2">B26*D26</f>
        <v>32604</v>
      </c>
      <c r="F26" s="16">
        <f t="shared" si="0"/>
        <v>6195</v>
      </c>
      <c r="G26" s="26">
        <f t="shared" si="1"/>
        <v>38799</v>
      </c>
    </row>
    <row r="27" spans="1:9" ht="30.75" customHeight="1" thickBot="1">
      <c r="A27" s="25">
        <v>3</v>
      </c>
      <c r="B27" s="17">
        <v>4</v>
      </c>
      <c r="C27" s="18" t="s">
        <v>26</v>
      </c>
      <c r="D27" s="19">
        <v>10319</v>
      </c>
      <c r="E27" s="16">
        <f t="shared" si="2"/>
        <v>41276</v>
      </c>
      <c r="F27" s="16">
        <f t="shared" si="0"/>
        <v>7842</v>
      </c>
      <c r="G27" s="26">
        <f t="shared" si="1"/>
        <v>49118</v>
      </c>
    </row>
    <row r="28" spans="1:9" ht="30.75" customHeight="1" thickBot="1">
      <c r="A28" s="25">
        <v>4</v>
      </c>
      <c r="B28" s="17">
        <v>4</v>
      </c>
      <c r="C28" s="18" t="s">
        <v>27</v>
      </c>
      <c r="D28" s="19">
        <v>23330</v>
      </c>
      <c r="E28" s="16">
        <f t="shared" si="2"/>
        <v>93320</v>
      </c>
      <c r="F28" s="16">
        <f t="shared" si="0"/>
        <v>17731</v>
      </c>
      <c r="G28" s="26">
        <f t="shared" si="1"/>
        <v>111051</v>
      </c>
      <c r="H28" s="118" t="s">
        <v>28</v>
      </c>
      <c r="I28" s="119"/>
    </row>
    <row r="29" spans="1:9" ht="45" customHeight="1">
      <c r="A29" s="25">
        <v>5</v>
      </c>
      <c r="B29" s="17">
        <v>1</v>
      </c>
      <c r="C29" s="18" t="s">
        <v>29</v>
      </c>
      <c r="D29" s="19">
        <v>284389</v>
      </c>
      <c r="E29" s="16">
        <f t="shared" si="2"/>
        <v>284389</v>
      </c>
      <c r="F29" s="16">
        <f t="shared" si="0"/>
        <v>54034</v>
      </c>
      <c r="G29" s="26">
        <f t="shared" si="1"/>
        <v>338423</v>
      </c>
      <c r="H29" s="2">
        <v>241731</v>
      </c>
      <c r="I29" s="34">
        <f>H29/0.85</f>
        <v>284389.4117647059</v>
      </c>
    </row>
    <row r="30" spans="1:9" ht="45" customHeight="1">
      <c r="A30" s="25">
        <v>6</v>
      </c>
      <c r="B30" s="17">
        <v>1</v>
      </c>
      <c r="C30" s="18" t="s">
        <v>30</v>
      </c>
      <c r="D30" s="19">
        <v>294051</v>
      </c>
      <c r="E30" s="19">
        <f t="shared" si="2"/>
        <v>294051</v>
      </c>
      <c r="F30" s="19">
        <f t="shared" si="0"/>
        <v>55870</v>
      </c>
      <c r="G30" s="33">
        <f t="shared" si="1"/>
        <v>349921</v>
      </c>
      <c r="H30" s="2">
        <v>249943</v>
      </c>
      <c r="I30" s="34">
        <f t="shared" ref="I30:I32" si="3">H30/0.85</f>
        <v>294050.5882352941</v>
      </c>
    </row>
    <row r="31" spans="1:9" ht="47.25" customHeight="1">
      <c r="A31" s="25">
        <v>7</v>
      </c>
      <c r="B31" s="17">
        <v>1</v>
      </c>
      <c r="C31" s="18" t="s">
        <v>31</v>
      </c>
      <c r="D31" s="19">
        <v>288055</v>
      </c>
      <c r="E31" s="19">
        <f t="shared" si="2"/>
        <v>288055</v>
      </c>
      <c r="F31" s="19">
        <f t="shared" si="0"/>
        <v>54730</v>
      </c>
      <c r="G31" s="33">
        <f t="shared" si="1"/>
        <v>342785</v>
      </c>
      <c r="H31" s="2">
        <v>244847</v>
      </c>
      <c r="I31" s="34">
        <f t="shared" si="3"/>
        <v>288055.29411764705</v>
      </c>
    </row>
    <row r="32" spans="1:9" ht="37.5" customHeight="1">
      <c r="A32" s="25">
        <v>8</v>
      </c>
      <c r="B32" s="17">
        <v>1</v>
      </c>
      <c r="C32" s="18" t="s">
        <v>32</v>
      </c>
      <c r="D32" s="19">
        <v>288055</v>
      </c>
      <c r="E32" s="19">
        <f t="shared" si="2"/>
        <v>288055</v>
      </c>
      <c r="F32" s="19">
        <f t="shared" si="0"/>
        <v>54730</v>
      </c>
      <c r="G32" s="33">
        <f t="shared" si="1"/>
        <v>342785</v>
      </c>
      <c r="H32" s="2">
        <v>244847</v>
      </c>
      <c r="I32" s="34">
        <f t="shared" si="3"/>
        <v>288055.29411764705</v>
      </c>
    </row>
    <row r="33" spans="1:7" ht="16.95" customHeight="1" thickBot="1">
      <c r="A33" s="27"/>
      <c r="B33" s="28"/>
      <c r="C33" s="29"/>
      <c r="D33" s="30"/>
      <c r="E33" s="30"/>
      <c r="F33" s="30"/>
      <c r="G33" s="31"/>
    </row>
    <row r="34" spans="1:7" ht="21" customHeight="1" thickBot="1">
      <c r="A34" s="120" t="s">
        <v>10</v>
      </c>
      <c r="B34" s="121"/>
      <c r="C34" s="121"/>
      <c r="D34" s="122"/>
      <c r="E34" s="20">
        <f>SUM(E25:E32)</f>
        <v>1415884</v>
      </c>
      <c r="F34" s="20">
        <f>SUM(F25:F32)</f>
        <v>269017</v>
      </c>
      <c r="G34" s="20">
        <f>SUM(G25:G32)</f>
        <v>1684901</v>
      </c>
    </row>
    <row r="35" spans="1:7">
      <c r="A35" s="10"/>
      <c r="B35" s="10"/>
      <c r="C35" s="32"/>
      <c r="D35" s="11"/>
      <c r="E35" s="11"/>
      <c r="F35" s="12"/>
      <c r="G35" s="12"/>
    </row>
    <row r="36" spans="1:7" ht="15.6">
      <c r="A36" s="13" t="s">
        <v>11</v>
      </c>
      <c r="B36" s="14"/>
      <c r="C36" s="1"/>
      <c r="D36" s="15"/>
      <c r="E36" s="15"/>
      <c r="F36" s="12"/>
      <c r="G36" s="12"/>
    </row>
    <row r="37" spans="1:7" ht="15.6">
      <c r="A37" s="14"/>
      <c r="B37" s="14"/>
      <c r="C37" s="1"/>
      <c r="D37" s="15"/>
      <c r="E37" s="15"/>
      <c r="F37" s="12"/>
      <c r="G37" s="12"/>
    </row>
    <row r="38" spans="1:7" ht="15.6">
      <c r="A38" s="14" t="s">
        <v>12</v>
      </c>
      <c r="B38" s="14"/>
      <c r="C38" s="1"/>
      <c r="D38" s="15"/>
      <c r="E38" s="15"/>
      <c r="F38" s="12"/>
      <c r="G38" s="12"/>
    </row>
    <row r="39" spans="1:7" ht="15.6">
      <c r="A39" s="14" t="s">
        <v>13</v>
      </c>
      <c r="B39" s="14"/>
      <c r="C39" s="1"/>
      <c r="D39" s="15"/>
      <c r="E39" s="15"/>
      <c r="F39" s="12"/>
      <c r="G39" s="12"/>
    </row>
    <row r="40" spans="1:7" ht="15.6">
      <c r="A40" s="14" t="s">
        <v>17</v>
      </c>
      <c r="B40" s="14"/>
      <c r="C40" s="1"/>
      <c r="D40" s="15"/>
      <c r="E40" s="15"/>
      <c r="F40" s="12"/>
      <c r="G40" s="12"/>
    </row>
    <row r="41" spans="1:7" ht="15.6">
      <c r="A41" s="14"/>
      <c r="B41" s="14"/>
      <c r="C41" s="1"/>
      <c r="D41" s="15"/>
      <c r="E41" s="15"/>
      <c r="F41" s="12"/>
      <c r="G41" s="12"/>
    </row>
    <row r="42" spans="1:7" ht="15.6">
      <c r="A42" s="14"/>
      <c r="B42" s="14"/>
      <c r="C42" s="1"/>
      <c r="D42" s="15"/>
      <c r="E42" s="15"/>
      <c r="F42" s="12"/>
      <c r="G42" s="12"/>
    </row>
    <row r="43" spans="1:7" ht="15.6">
      <c r="A43" s="14"/>
      <c r="B43" s="14"/>
      <c r="C43" s="1"/>
      <c r="D43" s="15"/>
      <c r="E43" s="15"/>
      <c r="F43" s="12"/>
      <c r="G43" s="12"/>
    </row>
    <row r="44" spans="1:7" ht="15.6">
      <c r="A44" s="14"/>
      <c r="B44" s="14"/>
      <c r="C44" s="1"/>
      <c r="D44" s="15"/>
      <c r="E44" s="15"/>
      <c r="F44" s="12"/>
      <c r="G44" s="12"/>
    </row>
    <row r="45" spans="1:7" ht="15.6">
      <c r="A45" s="14"/>
      <c r="B45" s="14"/>
      <c r="C45" s="1"/>
      <c r="D45" s="15"/>
      <c r="E45" s="15"/>
      <c r="F45" s="12"/>
      <c r="G45" s="12"/>
    </row>
    <row r="46" spans="1:7" ht="15.6">
      <c r="A46" s="14"/>
      <c r="B46" s="14"/>
      <c r="C46" s="1"/>
      <c r="D46" s="15"/>
      <c r="E46" s="15"/>
      <c r="F46" s="12"/>
      <c r="G46" s="12"/>
    </row>
    <row r="47" spans="1:7" ht="15.6">
      <c r="A47" s="13" t="s">
        <v>18</v>
      </c>
      <c r="B47" s="13"/>
      <c r="C47" s="1"/>
      <c r="D47" s="15"/>
      <c r="E47" s="15"/>
      <c r="F47" s="12"/>
      <c r="G47" s="12"/>
    </row>
    <row r="48" spans="1:7" ht="15.6">
      <c r="A48" s="6" t="s">
        <v>14</v>
      </c>
      <c r="B48" s="6"/>
      <c r="C48" s="1"/>
      <c r="D48" s="3"/>
      <c r="E48" s="3"/>
    </row>
    <row r="49" spans="1:5" ht="15.6">
      <c r="A49" s="6" t="s">
        <v>15</v>
      </c>
      <c r="B49" s="7"/>
      <c r="C49" s="1"/>
      <c r="D49" s="3"/>
      <c r="E49" s="3"/>
    </row>
    <row r="52" spans="1:5">
      <c r="D52" s="3"/>
      <c r="E52" s="3"/>
    </row>
  </sheetData>
  <mergeCells count="3">
    <mergeCell ref="A20:G22"/>
    <mergeCell ref="H28:I28"/>
    <mergeCell ref="A34:D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Usuario</cp:lastModifiedBy>
  <cp:lastPrinted>2020-07-15T21:36:31Z</cp:lastPrinted>
  <dcterms:created xsi:type="dcterms:W3CDTF">2018-06-15T16:48:45Z</dcterms:created>
  <dcterms:modified xsi:type="dcterms:W3CDTF">2022-04-22T17:02:53Z</dcterms:modified>
</cp:coreProperties>
</file>